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96" windowHeight="7596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/>
  <c r="B5"/>
  <c r="E70"/>
  <c r="D70"/>
  <c r="C70"/>
  <c r="B70"/>
  <c r="E68"/>
  <c r="C68"/>
  <c r="E22"/>
  <c r="C22"/>
  <c r="E5"/>
  <c r="D68"/>
  <c r="B68"/>
  <c r="E53"/>
  <c r="C53"/>
  <c r="D5"/>
  <c r="D22" l="1"/>
  <c r="B22"/>
  <c r="D53" l="1"/>
  <c r="B53"/>
  <c r="F76" l="1"/>
  <c r="G76"/>
  <c r="I76" l="1"/>
  <c r="G70" l="1"/>
  <c r="F70"/>
  <c r="F72"/>
  <c r="G72"/>
  <c r="I70" l="1"/>
  <c r="I72"/>
  <c r="F74" l="1"/>
  <c r="F68"/>
  <c r="G68"/>
  <c r="G74"/>
  <c r="I74" l="1"/>
  <c r="I68"/>
  <c r="G66" l="1"/>
  <c r="F66"/>
  <c r="G64"/>
  <c r="F64"/>
  <c r="G53"/>
  <c r="F53"/>
  <c r="E35"/>
  <c r="E79" s="1"/>
  <c r="D35"/>
  <c r="D79" s="1"/>
  <c r="C35"/>
  <c r="B35"/>
  <c r="B79" s="1"/>
  <c r="G22"/>
  <c r="F22"/>
  <c r="G5"/>
  <c r="F5"/>
  <c r="F35" l="1"/>
  <c r="F79" s="1"/>
  <c r="C79"/>
  <c r="I64"/>
  <c r="I66"/>
  <c r="G35"/>
  <c r="G79" s="1"/>
  <c r="B80" l="1"/>
</calcChain>
</file>

<file path=xl/sharedStrings.xml><?xml version="1.0" encoding="utf-8"?>
<sst xmlns="http://schemas.openxmlformats.org/spreadsheetml/2006/main" count="66" uniqueCount="49">
  <si>
    <t>Уровень обучения</t>
  </si>
  <si>
    <t>Итого</t>
  </si>
  <si>
    <t>Отчислены</t>
  </si>
  <si>
    <t>Профессиональное обучение граждан (сетевая форма)</t>
  </si>
  <si>
    <t>Профессиональное обучение граждан (очная форма)</t>
  </si>
  <si>
    <t>Итого ПО:</t>
  </si>
  <si>
    <t xml:space="preserve">Профессиональное обучение кинологов </t>
  </si>
  <si>
    <t>ВСЕГО</t>
  </si>
  <si>
    <t>ИТОГО прошли обучение:</t>
  </si>
  <si>
    <t>зачисление</t>
  </si>
  <si>
    <t xml:space="preserve">ГУФСИН по Свердл. обл. </t>
  </si>
  <si>
    <t>выпуск</t>
  </si>
  <si>
    <t>Территориальные органы УрФО</t>
  </si>
  <si>
    <t>ПК стажировка</t>
  </si>
  <si>
    <t>ПК исп.пен.пробация</t>
  </si>
  <si>
    <t>ПК нач.караула</t>
  </si>
  <si>
    <t>ПК опера</t>
  </si>
  <si>
    <t>ПК постпен.пробация</t>
  </si>
  <si>
    <t>1 МНС Свердл. обл.</t>
  </si>
  <si>
    <t>1 МНС ХМАО</t>
  </si>
  <si>
    <t>не сдали итоговую аттестацию</t>
  </si>
  <si>
    <t>Чуднов ВП   Свер.обл.</t>
  </si>
  <si>
    <t>Берг В.Л. Челяб.обл.</t>
  </si>
  <si>
    <t>Аширбаков РА Тюм.обл.</t>
  </si>
  <si>
    <t>Литвинова ДА ХМАО</t>
  </si>
  <si>
    <t>Широкова А.А. Свер.обл.</t>
  </si>
  <si>
    <t>Вишнякова ЕВ челяб.обл</t>
  </si>
  <si>
    <t>сдали</t>
  </si>
  <si>
    <t>1 заезд</t>
  </si>
  <si>
    <t>2 МНС увольнение УИС</t>
  </si>
  <si>
    <t>1 СНС Свердл.обл.</t>
  </si>
  <si>
    <t>ПК инспектора</t>
  </si>
  <si>
    <t>3 МНС Челяб. обл.</t>
  </si>
  <si>
    <t>2 МНС Челяб.обл.</t>
  </si>
  <si>
    <t>3 МНС нарушение дисц.</t>
  </si>
  <si>
    <t>1 МНС Пермский кр.</t>
  </si>
  <si>
    <t>1 МНС ЯНАО</t>
  </si>
  <si>
    <t>ПК ОВРО</t>
  </si>
  <si>
    <t>2 МНС Челяб. обл.</t>
  </si>
  <si>
    <t>2 МНС, 1 СНС обстоятельства, треб.нахож. вне  места дислокации</t>
  </si>
  <si>
    <t>2 МНС Тюм. обл.</t>
  </si>
  <si>
    <t>4 МНС невыполнение обязанностей</t>
  </si>
  <si>
    <t>2 МНС ЯНАО</t>
  </si>
  <si>
    <t>1 МНС    сост. здоровья</t>
  </si>
  <si>
    <t>1 МНС не сдал ИА</t>
  </si>
  <si>
    <t>1 МНС Тюмен.обл</t>
  </si>
  <si>
    <t>2 МНС Свердл. обл.</t>
  </si>
  <si>
    <t xml:space="preserve">Количество обученных слушателей в ФКУ ДПО МУЦ в 2025 году </t>
  </si>
  <si>
    <t>2 МНС не сдали ИА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</si>
</sst>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8" fillId="0" borderId="1" xfId="0" applyFont="1" applyBorder="1" applyAlignment="1">
      <alignment vertical="center" wrapText="1"/>
    </xf>
    <xf numFmtId="14" fontId="7" fillId="0" borderId="0" xfId="0" applyNumberFormat="1" applyFont="1"/>
    <xf numFmtId="0" fontId="10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/>
    <xf numFmtId="14" fontId="16" fillId="0" borderId="0" xfId="0" applyNumberFormat="1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/>
    </xf>
    <xf numFmtId="0" fontId="15" fillId="0" borderId="0" xfId="0" applyFont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0"/>
  <sheetViews>
    <sheetView tabSelected="1" zoomScale="90" zoomScaleNormal="90" workbookViewId="0">
      <selection activeCell="O46" sqref="O46"/>
    </sheetView>
  </sheetViews>
  <sheetFormatPr defaultRowHeight="14.4"/>
  <cols>
    <col min="1" max="1" width="20.6640625" customWidth="1"/>
    <col min="2" max="4" width="10.6640625" customWidth="1"/>
    <col min="5" max="5" width="11.5546875" customWidth="1"/>
    <col min="6" max="6" width="12" customWidth="1"/>
    <col min="7" max="7" width="10.6640625" customWidth="1"/>
    <col min="8" max="8" width="12.88671875" customWidth="1"/>
    <col min="9" max="9" width="13.33203125" customWidth="1"/>
    <col min="10" max="10" width="19" customWidth="1"/>
    <col min="11" max="11" width="20.6640625" hidden="1" customWidth="1"/>
    <col min="12" max="12" width="11" hidden="1" customWidth="1"/>
  </cols>
  <sheetData>
    <row r="1" spans="1:13" ht="17.399999999999999">
      <c r="A1" s="68" t="s">
        <v>47</v>
      </c>
      <c r="B1" s="68"/>
      <c r="C1" s="68"/>
      <c r="D1" s="68"/>
      <c r="E1" s="68"/>
      <c r="F1" s="68"/>
      <c r="G1" s="68"/>
      <c r="H1" s="68"/>
      <c r="I1" s="68"/>
    </row>
    <row r="2" spans="1:13" ht="17.399999999999999">
      <c r="D2" s="1"/>
      <c r="F2" s="3"/>
    </row>
    <row r="3" spans="1:13" ht="28.95" customHeight="1">
      <c r="A3" s="51" t="s">
        <v>0</v>
      </c>
      <c r="B3" s="69" t="s">
        <v>10</v>
      </c>
      <c r="C3" s="69"/>
      <c r="D3" s="69" t="s">
        <v>12</v>
      </c>
      <c r="E3" s="69"/>
      <c r="F3" s="29" t="s">
        <v>1</v>
      </c>
      <c r="G3" s="29"/>
      <c r="H3" s="70" t="s">
        <v>2</v>
      </c>
      <c r="I3" s="71"/>
      <c r="J3" s="18"/>
      <c r="K3" s="47" t="s">
        <v>20</v>
      </c>
      <c r="L3" s="18"/>
    </row>
    <row r="4" spans="1:13">
      <c r="A4" s="51"/>
      <c r="B4" s="14" t="s">
        <v>9</v>
      </c>
      <c r="C4" s="2" t="s">
        <v>11</v>
      </c>
      <c r="D4" s="14" t="s">
        <v>9</v>
      </c>
      <c r="E4" s="2" t="s">
        <v>11</v>
      </c>
      <c r="F4" s="14" t="s">
        <v>9</v>
      </c>
      <c r="G4" s="2" t="s">
        <v>11</v>
      </c>
      <c r="H4" s="72"/>
      <c r="I4" s="73"/>
      <c r="J4" s="18"/>
      <c r="K4" s="47"/>
      <c r="L4" s="18" t="s">
        <v>27</v>
      </c>
    </row>
    <row r="5" spans="1:13" ht="15" customHeight="1">
      <c r="A5" s="28" t="s">
        <v>4</v>
      </c>
      <c r="B5" s="29">
        <f>49+50+26+30+25+27+30+42</f>
        <v>279</v>
      </c>
      <c r="C5" s="29">
        <f>49+47+26+30+25+27+30+42+1</f>
        <v>277</v>
      </c>
      <c r="D5" s="29">
        <f>105+98+97+92+83+79+83+84</f>
        <v>721</v>
      </c>
      <c r="E5" s="29">
        <f>103+97+97+88+81+78+82+83</f>
        <v>709</v>
      </c>
      <c r="F5" s="29">
        <f>B5+D5</f>
        <v>1000</v>
      </c>
      <c r="G5" s="51">
        <f>C5+E5</f>
        <v>986</v>
      </c>
      <c r="H5" s="4" t="s">
        <v>2</v>
      </c>
      <c r="I5" s="10">
        <v>14</v>
      </c>
      <c r="J5" s="20"/>
      <c r="K5" s="21" t="s">
        <v>28</v>
      </c>
      <c r="L5" s="20"/>
      <c r="M5" s="22"/>
    </row>
    <row r="6" spans="1:13" ht="14.4" customHeight="1">
      <c r="A6" s="28"/>
      <c r="B6" s="29"/>
      <c r="C6" s="29"/>
      <c r="D6" s="29"/>
      <c r="E6" s="29"/>
      <c r="F6" s="29"/>
      <c r="G6" s="51"/>
      <c r="H6" s="76" t="s">
        <v>43</v>
      </c>
      <c r="I6" s="77"/>
      <c r="J6" s="20"/>
      <c r="K6" s="20" t="s">
        <v>25</v>
      </c>
      <c r="L6" s="23">
        <v>45716</v>
      </c>
      <c r="M6" s="22"/>
    </row>
    <row r="7" spans="1:13" ht="15" customHeight="1">
      <c r="A7" s="28"/>
      <c r="B7" s="29"/>
      <c r="C7" s="29"/>
      <c r="D7" s="29"/>
      <c r="E7" s="29"/>
      <c r="F7" s="29"/>
      <c r="G7" s="51"/>
      <c r="H7" s="32" t="s">
        <v>36</v>
      </c>
      <c r="I7" s="33"/>
      <c r="J7" s="24"/>
      <c r="K7" s="20" t="s">
        <v>21</v>
      </c>
      <c r="L7" s="23">
        <v>45723</v>
      </c>
      <c r="M7" s="22"/>
    </row>
    <row r="8" spans="1:13" ht="9.9" customHeight="1">
      <c r="A8" s="28"/>
      <c r="B8" s="29"/>
      <c r="C8" s="29"/>
      <c r="D8" s="29"/>
      <c r="E8" s="29"/>
      <c r="F8" s="29"/>
      <c r="G8" s="51"/>
      <c r="H8" s="76" t="s">
        <v>44</v>
      </c>
      <c r="I8" s="77"/>
      <c r="J8" s="24"/>
      <c r="K8" s="20"/>
      <c r="L8" s="23"/>
      <c r="M8" s="22"/>
    </row>
    <row r="9" spans="1:13" ht="16.8" customHeight="1">
      <c r="A9" s="28"/>
      <c r="B9" s="29"/>
      <c r="C9" s="29"/>
      <c r="D9" s="29"/>
      <c r="E9" s="29"/>
      <c r="F9" s="29"/>
      <c r="G9" s="51"/>
      <c r="H9" s="54" t="s">
        <v>45</v>
      </c>
      <c r="I9" s="55"/>
      <c r="J9" s="27"/>
      <c r="K9" s="20" t="s">
        <v>22</v>
      </c>
      <c r="L9" s="23">
        <v>45757</v>
      </c>
      <c r="M9" s="22"/>
    </row>
    <row r="10" spans="1:13" ht="12" customHeight="1">
      <c r="A10" s="28"/>
      <c r="B10" s="29"/>
      <c r="C10" s="29"/>
      <c r="D10" s="29"/>
      <c r="E10" s="29"/>
      <c r="F10" s="29"/>
      <c r="G10" s="51"/>
      <c r="H10" s="76" t="s">
        <v>34</v>
      </c>
      <c r="I10" s="77"/>
      <c r="J10" s="24"/>
      <c r="K10" s="20" t="s">
        <v>26</v>
      </c>
      <c r="L10" s="23">
        <v>45716</v>
      </c>
      <c r="M10" s="22"/>
    </row>
    <row r="11" spans="1:13" ht="9.9" customHeight="1">
      <c r="A11" s="28"/>
      <c r="B11" s="29"/>
      <c r="C11" s="29"/>
      <c r="D11" s="29"/>
      <c r="E11" s="29"/>
      <c r="F11" s="29"/>
      <c r="G11" s="51"/>
      <c r="H11" s="32" t="s">
        <v>32</v>
      </c>
      <c r="I11" s="33"/>
      <c r="J11" s="24"/>
      <c r="K11" s="20" t="s">
        <v>23</v>
      </c>
      <c r="L11" s="23">
        <v>45757</v>
      </c>
      <c r="M11" s="22"/>
    </row>
    <row r="12" spans="1:13" ht="9.9" customHeight="1">
      <c r="A12" s="28"/>
      <c r="B12" s="29"/>
      <c r="C12" s="29"/>
      <c r="D12" s="29"/>
      <c r="E12" s="29"/>
      <c r="F12" s="29"/>
      <c r="G12" s="51"/>
      <c r="H12" s="32"/>
      <c r="I12" s="33"/>
      <c r="J12" s="25"/>
      <c r="K12" s="20" t="s">
        <v>24</v>
      </c>
      <c r="L12" s="23">
        <v>45751</v>
      </c>
      <c r="M12" s="22"/>
    </row>
    <row r="13" spans="1:13" ht="13.8" customHeight="1">
      <c r="A13" s="28"/>
      <c r="B13" s="29"/>
      <c r="C13" s="29"/>
      <c r="D13" s="29"/>
      <c r="E13" s="29"/>
      <c r="F13" s="29"/>
      <c r="G13" s="51"/>
      <c r="H13" s="76" t="s">
        <v>29</v>
      </c>
      <c r="I13" s="77"/>
      <c r="J13" s="24"/>
      <c r="K13" s="26"/>
      <c r="L13" s="20"/>
      <c r="M13" s="22"/>
    </row>
    <row r="14" spans="1:13" ht="9.9" customHeight="1">
      <c r="A14" s="28"/>
      <c r="B14" s="29"/>
      <c r="C14" s="29"/>
      <c r="D14" s="29"/>
      <c r="E14" s="29"/>
      <c r="F14" s="29"/>
      <c r="G14" s="51"/>
      <c r="H14" s="32" t="s">
        <v>19</v>
      </c>
      <c r="I14" s="33"/>
      <c r="J14" s="24"/>
      <c r="K14" s="26"/>
      <c r="L14" s="20"/>
      <c r="M14" s="22"/>
    </row>
    <row r="15" spans="1:13" ht="9.9" customHeight="1">
      <c r="A15" s="28"/>
      <c r="B15" s="29"/>
      <c r="C15" s="29"/>
      <c r="D15" s="29"/>
      <c r="E15" s="29"/>
      <c r="F15" s="29"/>
      <c r="G15" s="51"/>
      <c r="H15" s="32" t="s">
        <v>18</v>
      </c>
      <c r="I15" s="33"/>
      <c r="J15" s="24"/>
      <c r="K15" s="20"/>
      <c r="L15" s="20"/>
      <c r="M15" s="22"/>
    </row>
    <row r="16" spans="1:13" ht="20.399999999999999" customHeight="1">
      <c r="A16" s="28"/>
      <c r="B16" s="29"/>
      <c r="C16" s="29"/>
      <c r="D16" s="29"/>
      <c r="E16" s="29"/>
      <c r="F16" s="29"/>
      <c r="G16" s="51"/>
      <c r="H16" s="76" t="s">
        <v>39</v>
      </c>
      <c r="I16" s="77"/>
      <c r="J16" s="24"/>
      <c r="K16" s="20"/>
      <c r="L16" s="20"/>
      <c r="M16" s="22"/>
    </row>
    <row r="17" spans="1:13" ht="20.399999999999999" customHeight="1">
      <c r="A17" s="28"/>
      <c r="B17" s="29"/>
      <c r="C17" s="29"/>
      <c r="D17" s="29"/>
      <c r="E17" s="29"/>
      <c r="F17" s="29"/>
      <c r="G17" s="51"/>
      <c r="H17" s="52" t="s">
        <v>38</v>
      </c>
      <c r="I17" s="53"/>
      <c r="J17" s="24"/>
      <c r="K17" s="20"/>
      <c r="L17" s="20"/>
      <c r="M17" s="22"/>
    </row>
    <row r="18" spans="1:13" ht="20.399999999999999" customHeight="1">
      <c r="A18" s="28"/>
      <c r="B18" s="29"/>
      <c r="C18" s="29"/>
      <c r="D18" s="29"/>
      <c r="E18" s="29"/>
      <c r="F18" s="29"/>
      <c r="G18" s="51"/>
      <c r="H18" s="52" t="s">
        <v>30</v>
      </c>
      <c r="I18" s="53"/>
      <c r="J18" s="24"/>
      <c r="K18" s="20"/>
      <c r="L18" s="20"/>
      <c r="M18" s="22"/>
    </row>
    <row r="19" spans="1:13" ht="20.399999999999999" customHeight="1">
      <c r="A19" s="28"/>
      <c r="B19" s="29"/>
      <c r="C19" s="29"/>
      <c r="D19" s="29"/>
      <c r="E19" s="29"/>
      <c r="F19" s="29"/>
      <c r="G19" s="51"/>
      <c r="H19" s="76" t="s">
        <v>41</v>
      </c>
      <c r="I19" s="77"/>
      <c r="J19" s="24"/>
      <c r="K19" s="20"/>
      <c r="L19" s="20"/>
      <c r="M19" s="22"/>
    </row>
    <row r="20" spans="1:13" ht="20.399999999999999" customHeight="1">
      <c r="A20" s="28"/>
      <c r="B20" s="29"/>
      <c r="C20" s="29"/>
      <c r="D20" s="29"/>
      <c r="E20" s="29"/>
      <c r="F20" s="29"/>
      <c r="G20" s="51"/>
      <c r="H20" s="30" t="s">
        <v>40</v>
      </c>
      <c r="I20" s="31"/>
      <c r="J20" s="24"/>
      <c r="K20" s="20"/>
      <c r="L20" s="20"/>
      <c r="M20" s="22"/>
    </row>
    <row r="21" spans="1:13" ht="21" customHeight="1">
      <c r="A21" s="28"/>
      <c r="B21" s="29"/>
      <c r="C21" s="29"/>
      <c r="D21" s="29"/>
      <c r="E21" s="29"/>
      <c r="F21" s="29"/>
      <c r="G21" s="51"/>
      <c r="H21" s="52" t="s">
        <v>33</v>
      </c>
      <c r="I21" s="53"/>
      <c r="J21" s="24"/>
      <c r="K21" s="20"/>
      <c r="L21" s="20"/>
      <c r="M21" s="22"/>
    </row>
    <row r="22" spans="1:13" ht="9.9" customHeight="1">
      <c r="A22" s="28" t="s">
        <v>3</v>
      </c>
      <c r="B22" s="29">
        <f>6+17+11+10</f>
        <v>44</v>
      </c>
      <c r="C22" s="29">
        <f>6+17+11+10</f>
        <v>44</v>
      </c>
      <c r="D22" s="29">
        <f>20+27+27+33+43</f>
        <v>150</v>
      </c>
      <c r="E22" s="29">
        <f>20+27+27+33+43</f>
        <v>150</v>
      </c>
      <c r="F22" s="29">
        <f>B22+D22</f>
        <v>194</v>
      </c>
      <c r="G22" s="51">
        <f>C22+E22</f>
        <v>194</v>
      </c>
      <c r="H22" s="4" t="s">
        <v>2</v>
      </c>
      <c r="I22" s="10">
        <v>0</v>
      </c>
      <c r="J22" s="17"/>
      <c r="K22" s="16"/>
      <c r="L22" s="16"/>
    </row>
    <row r="23" spans="1:13" ht="9.9" customHeight="1">
      <c r="A23" s="28"/>
      <c r="B23" s="29"/>
      <c r="C23" s="29"/>
      <c r="D23" s="29"/>
      <c r="E23" s="29"/>
      <c r="F23" s="29"/>
      <c r="G23" s="51"/>
      <c r="H23" s="39"/>
      <c r="I23" s="40"/>
      <c r="J23" s="17"/>
      <c r="K23" s="16"/>
      <c r="L23" s="16"/>
    </row>
    <row r="24" spans="1:13" ht="9.9" customHeight="1">
      <c r="A24" s="28"/>
      <c r="B24" s="29"/>
      <c r="C24" s="29"/>
      <c r="D24" s="29"/>
      <c r="E24" s="29"/>
      <c r="F24" s="29"/>
      <c r="G24" s="51"/>
      <c r="H24" s="32"/>
      <c r="I24" s="33"/>
      <c r="J24" s="17"/>
      <c r="K24" s="16"/>
      <c r="L24" s="16"/>
    </row>
    <row r="25" spans="1:13" ht="9.9" customHeight="1">
      <c r="A25" s="28"/>
      <c r="B25" s="29"/>
      <c r="C25" s="29"/>
      <c r="D25" s="29"/>
      <c r="E25" s="29"/>
      <c r="F25" s="29"/>
      <c r="G25" s="51"/>
      <c r="H25" s="32"/>
      <c r="I25" s="33"/>
      <c r="J25" s="17"/>
      <c r="K25" s="16"/>
      <c r="L25" s="16"/>
    </row>
    <row r="26" spans="1:13" ht="9.9" customHeight="1">
      <c r="A26" s="28"/>
      <c r="B26" s="29"/>
      <c r="C26" s="29"/>
      <c r="D26" s="29"/>
      <c r="E26" s="29"/>
      <c r="F26" s="29"/>
      <c r="G26" s="51"/>
      <c r="H26" s="32"/>
      <c r="I26" s="33"/>
      <c r="J26" s="17"/>
      <c r="K26" s="16"/>
      <c r="L26" s="16"/>
    </row>
    <row r="27" spans="1:13" ht="9.9" customHeight="1">
      <c r="A27" s="28"/>
      <c r="B27" s="29"/>
      <c r="C27" s="29"/>
      <c r="D27" s="29"/>
      <c r="E27" s="29"/>
      <c r="F27" s="29"/>
      <c r="G27" s="51"/>
      <c r="H27" s="39"/>
      <c r="I27" s="40"/>
      <c r="J27" s="17"/>
      <c r="K27" s="16"/>
      <c r="L27" s="16"/>
    </row>
    <row r="28" spans="1:13" ht="9.9" customHeight="1">
      <c r="A28" s="28"/>
      <c r="B28" s="29"/>
      <c r="C28" s="29"/>
      <c r="D28" s="29"/>
      <c r="E28" s="29"/>
      <c r="F28" s="29"/>
      <c r="G28" s="51"/>
      <c r="H28" s="32"/>
      <c r="I28" s="33"/>
      <c r="J28" s="17"/>
      <c r="K28" s="16"/>
      <c r="L28" s="16"/>
    </row>
    <row r="29" spans="1:13" ht="9.9" customHeight="1">
      <c r="A29" s="28"/>
      <c r="B29" s="29"/>
      <c r="C29" s="29"/>
      <c r="D29" s="29"/>
      <c r="E29" s="29"/>
      <c r="F29" s="29"/>
      <c r="G29" s="51"/>
      <c r="H29" s="39"/>
      <c r="I29" s="40"/>
      <c r="J29" s="17"/>
      <c r="K29" s="16"/>
      <c r="L29" s="16"/>
    </row>
    <row r="30" spans="1:13" ht="9.9" customHeight="1">
      <c r="A30" s="28"/>
      <c r="B30" s="29"/>
      <c r="C30" s="29"/>
      <c r="D30" s="29"/>
      <c r="E30" s="29"/>
      <c r="F30" s="29"/>
      <c r="G30" s="51"/>
      <c r="H30" s="32"/>
      <c r="I30" s="33"/>
      <c r="J30" s="17"/>
      <c r="K30" s="16"/>
      <c r="L30" s="16"/>
    </row>
    <row r="31" spans="1:13" ht="9.9" customHeight="1">
      <c r="A31" s="28"/>
      <c r="B31" s="29"/>
      <c r="C31" s="29"/>
      <c r="D31" s="29"/>
      <c r="E31" s="29"/>
      <c r="F31" s="29"/>
      <c r="G31" s="51"/>
      <c r="H31" s="39"/>
      <c r="I31" s="40"/>
      <c r="J31" s="17"/>
      <c r="K31" s="16"/>
      <c r="L31" s="16"/>
    </row>
    <row r="32" spans="1:13" ht="9.9" customHeight="1">
      <c r="A32" s="28"/>
      <c r="B32" s="29"/>
      <c r="C32" s="29"/>
      <c r="D32" s="29"/>
      <c r="E32" s="29"/>
      <c r="F32" s="29"/>
      <c r="G32" s="51"/>
      <c r="H32" s="32"/>
      <c r="I32" s="33"/>
      <c r="J32" s="17"/>
      <c r="K32" s="16"/>
      <c r="L32" s="16"/>
    </row>
    <row r="33" spans="1:12" ht="9.9" customHeight="1">
      <c r="A33" s="28"/>
      <c r="B33" s="29"/>
      <c r="C33" s="29"/>
      <c r="D33" s="29"/>
      <c r="E33" s="29"/>
      <c r="F33" s="29"/>
      <c r="G33" s="51"/>
      <c r="H33" s="32"/>
      <c r="I33" s="33"/>
      <c r="J33" s="17"/>
      <c r="K33" s="16"/>
      <c r="L33" s="16"/>
    </row>
    <row r="34" spans="1:12" ht="9.9" customHeight="1">
      <c r="A34" s="28"/>
      <c r="B34" s="29"/>
      <c r="C34" s="29"/>
      <c r="D34" s="29"/>
      <c r="E34" s="29"/>
      <c r="F34" s="29"/>
      <c r="G34" s="51"/>
      <c r="H34" s="32"/>
      <c r="I34" s="33"/>
      <c r="J34" s="17"/>
      <c r="K34" s="16"/>
      <c r="L34" s="16"/>
    </row>
    <row r="35" spans="1:12" ht="9.9" customHeight="1">
      <c r="A35" s="36" t="s">
        <v>5</v>
      </c>
      <c r="B35" s="36">
        <f t="shared" ref="B35:G35" si="0">B5+B22</f>
        <v>323</v>
      </c>
      <c r="C35" s="36">
        <f t="shared" si="0"/>
        <v>321</v>
      </c>
      <c r="D35" s="36">
        <f t="shared" si="0"/>
        <v>871</v>
      </c>
      <c r="E35" s="36">
        <f t="shared" si="0"/>
        <v>859</v>
      </c>
      <c r="F35" s="36">
        <f t="shared" si="0"/>
        <v>1194</v>
      </c>
      <c r="G35" s="48">
        <f t="shared" si="0"/>
        <v>1180</v>
      </c>
      <c r="H35" s="9" t="s">
        <v>2</v>
      </c>
      <c r="I35" s="10">
        <v>14</v>
      </c>
      <c r="J35" s="17"/>
      <c r="K35" s="16"/>
      <c r="L35" s="16"/>
    </row>
    <row r="36" spans="1:12" ht="9.9" customHeight="1">
      <c r="A36" s="37"/>
      <c r="B36" s="37"/>
      <c r="C36" s="37"/>
      <c r="D36" s="37"/>
      <c r="E36" s="37"/>
      <c r="F36" s="37"/>
      <c r="G36" s="49"/>
      <c r="H36" s="39"/>
      <c r="I36" s="40"/>
      <c r="J36" s="17"/>
      <c r="K36" s="16"/>
      <c r="L36" s="16"/>
    </row>
    <row r="37" spans="1:12" ht="9.9" customHeight="1">
      <c r="A37" s="37"/>
      <c r="B37" s="37"/>
      <c r="C37" s="37"/>
      <c r="D37" s="37"/>
      <c r="E37" s="37"/>
      <c r="F37" s="37"/>
      <c r="G37" s="49"/>
      <c r="H37" s="32"/>
      <c r="I37" s="33"/>
      <c r="J37" s="17"/>
      <c r="K37" s="16"/>
      <c r="L37" s="16"/>
    </row>
    <row r="38" spans="1:12" ht="9.9" customHeight="1">
      <c r="A38" s="37"/>
      <c r="B38" s="37"/>
      <c r="C38" s="37"/>
      <c r="D38" s="37"/>
      <c r="E38" s="37"/>
      <c r="F38" s="37"/>
      <c r="G38" s="49"/>
      <c r="H38" s="32"/>
      <c r="I38" s="33"/>
      <c r="J38" s="17"/>
      <c r="K38" s="16"/>
      <c r="L38" s="16"/>
    </row>
    <row r="39" spans="1:12" ht="9.9" customHeight="1">
      <c r="A39" s="37"/>
      <c r="B39" s="37"/>
      <c r="C39" s="37"/>
      <c r="D39" s="37"/>
      <c r="E39" s="37"/>
      <c r="F39" s="37"/>
      <c r="G39" s="49"/>
      <c r="H39" s="32"/>
      <c r="I39" s="33"/>
      <c r="J39" s="17"/>
      <c r="K39" s="16"/>
      <c r="L39" s="16"/>
    </row>
    <row r="40" spans="1:12" ht="9.9" customHeight="1">
      <c r="A40" s="37"/>
      <c r="B40" s="37"/>
      <c r="C40" s="37"/>
      <c r="D40" s="37"/>
      <c r="E40" s="37"/>
      <c r="F40" s="37"/>
      <c r="G40" s="49"/>
      <c r="H40" s="32"/>
      <c r="I40" s="33"/>
      <c r="J40" s="17"/>
      <c r="K40" s="16"/>
      <c r="L40" s="16"/>
    </row>
    <row r="41" spans="1:12" ht="9.9" customHeight="1">
      <c r="A41" s="37"/>
      <c r="B41" s="37"/>
      <c r="C41" s="37"/>
      <c r="D41" s="37"/>
      <c r="E41" s="37"/>
      <c r="F41" s="37"/>
      <c r="G41" s="49"/>
      <c r="H41" s="32"/>
      <c r="I41" s="33"/>
      <c r="J41" s="19"/>
      <c r="K41" s="16"/>
      <c r="L41" s="16"/>
    </row>
    <row r="42" spans="1:12" ht="9.9" customHeight="1">
      <c r="A42" s="37"/>
      <c r="B42" s="37"/>
      <c r="C42" s="37"/>
      <c r="D42" s="37"/>
      <c r="E42" s="37"/>
      <c r="F42" s="37"/>
      <c r="G42" s="49"/>
      <c r="H42" s="32"/>
      <c r="I42" s="33"/>
      <c r="J42" s="17"/>
      <c r="K42" s="16"/>
      <c r="L42" s="16"/>
    </row>
    <row r="43" spans="1:12" ht="9.9" customHeight="1">
      <c r="A43" s="37"/>
      <c r="B43" s="37"/>
      <c r="C43" s="37"/>
      <c r="D43" s="37"/>
      <c r="E43" s="37"/>
      <c r="F43" s="37"/>
      <c r="G43" s="49"/>
      <c r="H43" s="39"/>
      <c r="I43" s="40"/>
      <c r="J43" s="17"/>
      <c r="K43" s="16"/>
      <c r="L43" s="16"/>
    </row>
    <row r="44" spans="1:12" ht="9.9" customHeight="1">
      <c r="A44" s="37"/>
      <c r="B44" s="37"/>
      <c r="C44" s="37"/>
      <c r="D44" s="37"/>
      <c r="E44" s="37"/>
      <c r="F44" s="37"/>
      <c r="G44" s="49"/>
      <c r="H44" s="32"/>
      <c r="I44" s="33"/>
      <c r="J44" s="17"/>
      <c r="K44" s="16"/>
      <c r="L44" s="16"/>
    </row>
    <row r="45" spans="1:12" ht="9.9" customHeight="1">
      <c r="A45" s="37"/>
      <c r="B45" s="37"/>
      <c r="C45" s="37"/>
      <c r="D45" s="37"/>
      <c r="E45" s="37"/>
      <c r="F45" s="37"/>
      <c r="G45" s="49"/>
      <c r="H45" s="52"/>
      <c r="I45" s="53"/>
      <c r="J45" s="17"/>
      <c r="K45" s="16"/>
      <c r="L45" s="16"/>
    </row>
    <row r="46" spans="1:12" ht="9.9" customHeight="1">
      <c r="A46" s="37"/>
      <c r="B46" s="37"/>
      <c r="C46" s="37"/>
      <c r="D46" s="37"/>
      <c r="E46" s="37"/>
      <c r="F46" s="37"/>
      <c r="G46" s="49"/>
      <c r="H46" s="32"/>
      <c r="I46" s="33"/>
      <c r="J46" s="17"/>
      <c r="K46" s="16"/>
      <c r="L46" s="16"/>
    </row>
    <row r="47" spans="1:12" ht="9.9" customHeight="1">
      <c r="A47" s="37"/>
      <c r="B47" s="37"/>
      <c r="C47" s="37"/>
      <c r="D47" s="37"/>
      <c r="E47" s="37"/>
      <c r="F47" s="37"/>
      <c r="G47" s="49"/>
      <c r="H47" s="39"/>
      <c r="I47" s="40"/>
      <c r="J47" s="17"/>
      <c r="K47" s="16"/>
      <c r="L47" s="16"/>
    </row>
    <row r="48" spans="1:12" ht="9.9" customHeight="1">
      <c r="A48" s="37"/>
      <c r="B48" s="37"/>
      <c r="C48" s="37"/>
      <c r="D48" s="37"/>
      <c r="E48" s="37"/>
      <c r="F48" s="37"/>
      <c r="G48" s="49"/>
      <c r="H48" s="32"/>
      <c r="I48" s="33"/>
      <c r="J48" s="17"/>
      <c r="K48" s="16"/>
      <c r="L48" s="16"/>
    </row>
    <row r="49" spans="1:12" ht="9.9" customHeight="1">
      <c r="A49" s="37"/>
      <c r="B49" s="37"/>
      <c r="C49" s="37"/>
      <c r="D49" s="37"/>
      <c r="E49" s="37"/>
      <c r="F49" s="37"/>
      <c r="G49" s="49"/>
      <c r="H49" s="39"/>
      <c r="I49" s="40"/>
      <c r="J49" s="17"/>
      <c r="K49" s="16"/>
      <c r="L49" s="16"/>
    </row>
    <row r="50" spans="1:12" ht="9.9" customHeight="1">
      <c r="A50" s="37"/>
      <c r="B50" s="37"/>
      <c r="C50" s="37"/>
      <c r="D50" s="37"/>
      <c r="E50" s="37"/>
      <c r="F50" s="37"/>
      <c r="G50" s="49"/>
      <c r="H50" s="32"/>
      <c r="I50" s="33"/>
      <c r="J50" s="17"/>
      <c r="K50" s="16"/>
      <c r="L50" s="16"/>
    </row>
    <row r="51" spans="1:12" ht="9.9" customHeight="1">
      <c r="A51" s="37"/>
      <c r="B51" s="37"/>
      <c r="C51" s="37"/>
      <c r="D51" s="37"/>
      <c r="E51" s="37"/>
      <c r="F51" s="37"/>
      <c r="G51" s="49"/>
      <c r="H51" s="32"/>
      <c r="I51" s="33"/>
      <c r="J51" s="17"/>
      <c r="K51" s="16"/>
      <c r="L51" s="16"/>
    </row>
    <row r="52" spans="1:12" ht="9.9" customHeight="1">
      <c r="A52" s="38"/>
      <c r="B52" s="38"/>
      <c r="C52" s="38"/>
      <c r="D52" s="38"/>
      <c r="E52" s="38"/>
      <c r="F52" s="38"/>
      <c r="G52" s="50"/>
      <c r="H52" s="32"/>
      <c r="I52" s="33"/>
      <c r="J52" s="17"/>
      <c r="K52" s="16"/>
      <c r="L52" s="16"/>
    </row>
    <row r="53" spans="1:12" ht="12.75" customHeight="1">
      <c r="A53" s="46" t="s">
        <v>6</v>
      </c>
      <c r="B53" s="36">
        <f>10+10+8</f>
        <v>28</v>
      </c>
      <c r="C53" s="36">
        <f>9+10+8</f>
        <v>27</v>
      </c>
      <c r="D53" s="36">
        <f>15+15+15</f>
        <v>45</v>
      </c>
      <c r="E53" s="36">
        <f>14+12+15</f>
        <v>41</v>
      </c>
      <c r="F53" s="29">
        <f>B53+D53</f>
        <v>73</v>
      </c>
      <c r="G53" s="51">
        <f>C53+E53</f>
        <v>68</v>
      </c>
      <c r="H53" s="9" t="s">
        <v>2</v>
      </c>
      <c r="I53" s="12">
        <v>5</v>
      </c>
      <c r="J53" s="17"/>
      <c r="K53" s="16"/>
      <c r="L53" s="16"/>
    </row>
    <row r="54" spans="1:12" ht="12.75" customHeight="1">
      <c r="A54" s="46"/>
      <c r="B54" s="37"/>
      <c r="C54" s="37"/>
      <c r="D54" s="37"/>
      <c r="E54" s="37"/>
      <c r="F54" s="29"/>
      <c r="G54" s="51"/>
      <c r="H54" s="79" t="s">
        <v>34</v>
      </c>
      <c r="I54" s="80"/>
      <c r="J54" s="17"/>
      <c r="K54" s="16"/>
      <c r="L54" s="16"/>
    </row>
    <row r="55" spans="1:12" ht="12" customHeight="1">
      <c r="A55" s="46"/>
      <c r="B55" s="37"/>
      <c r="C55" s="37"/>
      <c r="D55" s="37"/>
      <c r="E55" s="37"/>
      <c r="F55" s="29"/>
      <c r="G55" s="78"/>
      <c r="H55" s="83"/>
      <c r="I55" s="84"/>
      <c r="J55" s="17"/>
      <c r="K55" s="16"/>
      <c r="L55" s="16"/>
    </row>
    <row r="56" spans="1:12" ht="9.9" customHeight="1">
      <c r="A56" s="46"/>
      <c r="B56" s="37"/>
      <c r="C56" s="37"/>
      <c r="D56" s="37"/>
      <c r="E56" s="37"/>
      <c r="F56" s="29"/>
      <c r="G56" s="78"/>
      <c r="H56" s="32" t="s">
        <v>35</v>
      </c>
      <c r="I56" s="33"/>
      <c r="J56" s="17"/>
      <c r="K56" s="16"/>
      <c r="L56" s="16"/>
    </row>
    <row r="57" spans="1:12" ht="13.5" customHeight="1">
      <c r="A57" s="46"/>
      <c r="B57" s="37"/>
      <c r="C57" s="37"/>
      <c r="D57" s="37"/>
      <c r="E57" s="37"/>
      <c r="F57" s="29"/>
      <c r="G57" s="78"/>
      <c r="H57" s="32" t="s">
        <v>42</v>
      </c>
      <c r="I57" s="33"/>
      <c r="J57" s="17"/>
      <c r="K57" s="16"/>
      <c r="L57" s="16"/>
    </row>
    <row r="58" spans="1:12" ht="9.9" customHeight="1">
      <c r="A58" s="46"/>
      <c r="B58" s="37"/>
      <c r="C58" s="37"/>
      <c r="D58" s="37"/>
      <c r="E58" s="37"/>
      <c r="F58" s="29"/>
      <c r="G58" s="78"/>
      <c r="H58" s="52"/>
      <c r="I58" s="53"/>
      <c r="J58" s="17"/>
      <c r="K58" s="16"/>
      <c r="L58" s="16"/>
    </row>
    <row r="59" spans="1:12" ht="17.399999999999999" customHeight="1">
      <c r="A59" s="46"/>
      <c r="B59" s="37"/>
      <c r="C59" s="37"/>
      <c r="D59" s="37"/>
      <c r="E59" s="37"/>
      <c r="F59" s="29"/>
      <c r="G59" s="51"/>
      <c r="H59" s="81" t="s">
        <v>48</v>
      </c>
      <c r="I59" s="82"/>
      <c r="J59" s="17"/>
      <c r="K59" s="16"/>
      <c r="L59" s="16"/>
    </row>
    <row r="60" spans="1:12" ht="9.9" customHeight="1">
      <c r="A60" s="46"/>
      <c r="B60" s="37"/>
      <c r="C60" s="37"/>
      <c r="D60" s="37"/>
      <c r="E60" s="37"/>
      <c r="F60" s="29"/>
      <c r="G60" s="51"/>
      <c r="H60" s="34"/>
      <c r="I60" s="35"/>
      <c r="J60" s="17"/>
      <c r="K60" s="16"/>
      <c r="L60" s="16"/>
    </row>
    <row r="61" spans="1:12" ht="9.9" customHeight="1">
      <c r="A61" s="46"/>
      <c r="B61" s="37"/>
      <c r="C61" s="37"/>
      <c r="D61" s="37"/>
      <c r="E61" s="37"/>
      <c r="F61" s="29"/>
      <c r="G61" s="51"/>
      <c r="H61" s="32" t="s">
        <v>46</v>
      </c>
      <c r="I61" s="33"/>
      <c r="J61" s="17"/>
      <c r="K61" s="16"/>
      <c r="L61" s="16"/>
    </row>
    <row r="62" spans="1:12" ht="9.9" customHeight="1">
      <c r="A62" s="46"/>
      <c r="B62" s="37"/>
      <c r="C62" s="37"/>
      <c r="D62" s="37"/>
      <c r="E62" s="37"/>
      <c r="F62" s="29"/>
      <c r="G62" s="51"/>
      <c r="H62" s="34"/>
      <c r="I62" s="35"/>
      <c r="J62" s="17"/>
      <c r="K62" s="16"/>
      <c r="L62" s="16"/>
    </row>
    <row r="63" spans="1:12" ht="9.9" customHeight="1">
      <c r="A63" s="46"/>
      <c r="B63" s="38"/>
      <c r="C63" s="38"/>
      <c r="D63" s="38"/>
      <c r="E63" s="38"/>
      <c r="F63" s="29"/>
      <c r="G63" s="51"/>
      <c r="H63" s="59"/>
      <c r="I63" s="60"/>
      <c r="J63" s="17"/>
      <c r="K63" s="16"/>
      <c r="L63" s="16"/>
    </row>
    <row r="64" spans="1:12" ht="9.9" customHeight="1">
      <c r="A64" s="28" t="s">
        <v>13</v>
      </c>
      <c r="B64" s="29">
        <v>3</v>
      </c>
      <c r="C64" s="41">
        <v>3</v>
      </c>
      <c r="D64" s="41">
        <v>0</v>
      </c>
      <c r="E64" s="29">
        <v>0</v>
      </c>
      <c r="F64" s="41">
        <f>B64+D64</f>
        <v>3</v>
      </c>
      <c r="G64" s="56">
        <f>C64+E64</f>
        <v>3</v>
      </c>
      <c r="H64" s="4" t="s">
        <v>2</v>
      </c>
      <c r="I64" s="5">
        <f>F64-G64</f>
        <v>0</v>
      </c>
      <c r="J64" s="17"/>
      <c r="K64" s="16"/>
      <c r="L64" s="16"/>
    </row>
    <row r="65" spans="1:12" ht="9.9" customHeight="1">
      <c r="A65" s="28"/>
      <c r="B65" s="29"/>
      <c r="C65" s="41"/>
      <c r="D65" s="41"/>
      <c r="E65" s="29"/>
      <c r="F65" s="29"/>
      <c r="G65" s="51"/>
      <c r="H65" s="61"/>
      <c r="I65" s="62"/>
      <c r="J65" s="17"/>
      <c r="K65" s="16"/>
      <c r="L65" s="16"/>
    </row>
    <row r="66" spans="1:12" ht="9.9" customHeight="1">
      <c r="A66" s="42" t="s">
        <v>37</v>
      </c>
      <c r="B66" s="36">
        <v>0</v>
      </c>
      <c r="C66" s="44">
        <v>0</v>
      </c>
      <c r="D66" s="44">
        <v>10</v>
      </c>
      <c r="E66" s="36">
        <v>10</v>
      </c>
      <c r="F66" s="41">
        <f>B66+D66</f>
        <v>10</v>
      </c>
      <c r="G66" s="56">
        <f>C66+E66</f>
        <v>10</v>
      </c>
      <c r="H66" s="4" t="s">
        <v>2</v>
      </c>
      <c r="I66" s="6">
        <f>F66-G66</f>
        <v>0</v>
      </c>
      <c r="J66" s="17"/>
      <c r="K66" s="16"/>
      <c r="L66" s="16"/>
    </row>
    <row r="67" spans="1:12" ht="9.9" customHeight="1">
      <c r="A67" s="43"/>
      <c r="B67" s="38"/>
      <c r="C67" s="45"/>
      <c r="D67" s="45"/>
      <c r="E67" s="38"/>
      <c r="F67" s="29"/>
      <c r="G67" s="51"/>
      <c r="H67" s="57"/>
      <c r="I67" s="58"/>
      <c r="J67" s="17"/>
      <c r="K67" s="16"/>
      <c r="L67" s="16"/>
    </row>
    <row r="68" spans="1:12" ht="9.9" customHeight="1">
      <c r="A68" s="63" t="s">
        <v>14</v>
      </c>
      <c r="B68" s="36">
        <f>1+1+1+1</f>
        <v>4</v>
      </c>
      <c r="C68" s="44">
        <f>1+1+1+1</f>
        <v>4</v>
      </c>
      <c r="D68" s="44">
        <f>9+9+6+6</f>
        <v>30</v>
      </c>
      <c r="E68" s="36">
        <f>9+9+6+6</f>
        <v>30</v>
      </c>
      <c r="F68" s="41">
        <f t="shared" ref="F68" si="1">B68+D68</f>
        <v>34</v>
      </c>
      <c r="G68" s="56">
        <f t="shared" ref="G68" si="2">C68+E68</f>
        <v>34</v>
      </c>
      <c r="H68" s="4" t="s">
        <v>2</v>
      </c>
      <c r="I68" s="6">
        <f>F68-G68</f>
        <v>0</v>
      </c>
      <c r="J68" s="17"/>
      <c r="K68" s="16"/>
      <c r="L68" s="16"/>
    </row>
    <row r="69" spans="1:12" ht="9.9" customHeight="1">
      <c r="A69" s="64"/>
      <c r="B69" s="38"/>
      <c r="C69" s="45"/>
      <c r="D69" s="45"/>
      <c r="E69" s="38"/>
      <c r="F69" s="29"/>
      <c r="G69" s="51"/>
      <c r="H69" s="57"/>
      <c r="I69" s="58"/>
      <c r="J69" s="17"/>
      <c r="K69" s="16"/>
      <c r="L69" s="16"/>
    </row>
    <row r="70" spans="1:12" ht="9.9" customHeight="1">
      <c r="A70" s="63" t="s">
        <v>17</v>
      </c>
      <c r="B70" s="36">
        <f>2+2</f>
        <v>4</v>
      </c>
      <c r="C70" s="44">
        <f>2+2</f>
        <v>4</v>
      </c>
      <c r="D70" s="44">
        <f>11+9</f>
        <v>20</v>
      </c>
      <c r="E70" s="36">
        <f>11+9</f>
        <v>20</v>
      </c>
      <c r="F70" s="41">
        <f t="shared" ref="F70" si="3">B70+D70</f>
        <v>24</v>
      </c>
      <c r="G70" s="56">
        <f t="shared" ref="G70" si="4">C70+E70</f>
        <v>24</v>
      </c>
      <c r="H70" s="4" t="s">
        <v>2</v>
      </c>
      <c r="I70" s="6">
        <f>F70-G70</f>
        <v>0</v>
      </c>
      <c r="J70" s="17"/>
      <c r="K70" s="16"/>
      <c r="L70" s="16"/>
    </row>
    <row r="71" spans="1:12" ht="9.9" customHeight="1">
      <c r="A71" s="64"/>
      <c r="B71" s="38"/>
      <c r="C71" s="45"/>
      <c r="D71" s="45"/>
      <c r="E71" s="38"/>
      <c r="F71" s="29"/>
      <c r="G71" s="51"/>
      <c r="H71" s="57"/>
      <c r="I71" s="58"/>
      <c r="J71" s="17"/>
      <c r="K71" s="16"/>
      <c r="L71" s="16"/>
    </row>
    <row r="72" spans="1:12" ht="9.9" customHeight="1">
      <c r="A72" s="42" t="s">
        <v>31</v>
      </c>
      <c r="B72" s="36">
        <v>5</v>
      </c>
      <c r="C72" s="44">
        <v>5</v>
      </c>
      <c r="D72" s="44">
        <v>9</v>
      </c>
      <c r="E72" s="36">
        <v>9</v>
      </c>
      <c r="F72" s="41">
        <f t="shared" ref="F72" si="5">B72+D72</f>
        <v>14</v>
      </c>
      <c r="G72" s="56">
        <f t="shared" ref="G72" si="6">C72+E72</f>
        <v>14</v>
      </c>
      <c r="H72" s="4" t="s">
        <v>2</v>
      </c>
      <c r="I72" s="6">
        <f>F72-G72</f>
        <v>0</v>
      </c>
      <c r="J72" s="17"/>
      <c r="K72" s="16"/>
      <c r="L72" s="16"/>
    </row>
    <row r="73" spans="1:12" ht="9.9" customHeight="1">
      <c r="A73" s="43"/>
      <c r="B73" s="38"/>
      <c r="C73" s="45"/>
      <c r="D73" s="45"/>
      <c r="E73" s="38"/>
      <c r="F73" s="29"/>
      <c r="G73" s="51"/>
      <c r="H73" s="57"/>
      <c r="I73" s="58"/>
      <c r="J73" s="17"/>
      <c r="K73" s="16"/>
      <c r="L73" s="16"/>
    </row>
    <row r="74" spans="1:12" ht="9.9" customHeight="1">
      <c r="A74" s="42" t="s">
        <v>15</v>
      </c>
      <c r="B74" s="36">
        <v>5</v>
      </c>
      <c r="C74" s="44">
        <v>5</v>
      </c>
      <c r="D74" s="44">
        <v>8</v>
      </c>
      <c r="E74" s="36">
        <v>8</v>
      </c>
      <c r="F74" s="41">
        <f t="shared" ref="F74" si="7">B74+D74</f>
        <v>13</v>
      </c>
      <c r="G74" s="56">
        <f t="shared" ref="G74" si="8">C74+E74</f>
        <v>13</v>
      </c>
      <c r="H74" s="4" t="s">
        <v>2</v>
      </c>
      <c r="I74" s="6">
        <f>F74-G74</f>
        <v>0</v>
      </c>
      <c r="J74" s="17"/>
      <c r="K74" s="16"/>
      <c r="L74" s="16"/>
    </row>
    <row r="75" spans="1:12" ht="9.9" customHeight="1">
      <c r="A75" s="43"/>
      <c r="B75" s="38"/>
      <c r="C75" s="45"/>
      <c r="D75" s="45"/>
      <c r="E75" s="38"/>
      <c r="F75" s="29"/>
      <c r="G75" s="51"/>
      <c r="H75" s="57"/>
      <c r="I75" s="58"/>
      <c r="J75" s="17"/>
      <c r="K75" s="16"/>
      <c r="L75" s="16"/>
    </row>
    <row r="76" spans="1:12" ht="9.9" customHeight="1">
      <c r="A76" s="42" t="s">
        <v>16</v>
      </c>
      <c r="B76" s="36">
        <v>2</v>
      </c>
      <c r="C76" s="44">
        <v>2</v>
      </c>
      <c r="D76" s="44">
        <v>8</v>
      </c>
      <c r="E76" s="36">
        <v>8</v>
      </c>
      <c r="F76" s="41">
        <f t="shared" ref="F76" si="9">B76+D76</f>
        <v>10</v>
      </c>
      <c r="G76" s="56">
        <f t="shared" ref="G76" si="10">C76+E76</f>
        <v>10</v>
      </c>
      <c r="H76" s="4" t="s">
        <v>2</v>
      </c>
      <c r="I76" s="6">
        <f>F76-G76</f>
        <v>0</v>
      </c>
      <c r="J76" s="17"/>
      <c r="K76" s="16"/>
      <c r="L76" s="16"/>
    </row>
    <row r="77" spans="1:12" ht="9.9" customHeight="1">
      <c r="A77" s="74"/>
      <c r="B77" s="37"/>
      <c r="C77" s="75"/>
      <c r="D77" s="75"/>
      <c r="E77" s="37"/>
      <c r="F77" s="41"/>
      <c r="G77" s="56"/>
      <c r="H77" s="39"/>
      <c r="I77" s="40"/>
      <c r="J77" s="17"/>
      <c r="K77" s="16"/>
      <c r="L77" s="16"/>
    </row>
    <row r="78" spans="1:12" ht="9.9" customHeight="1">
      <c r="A78" s="43"/>
      <c r="B78" s="38"/>
      <c r="C78" s="45"/>
      <c r="D78" s="45"/>
      <c r="E78" s="38"/>
      <c r="F78" s="29"/>
      <c r="G78" s="51"/>
      <c r="H78" s="32"/>
      <c r="I78" s="33"/>
      <c r="J78" s="17"/>
      <c r="K78" s="16"/>
      <c r="L78" s="16"/>
    </row>
    <row r="79" spans="1:12" ht="18.75" customHeight="1">
      <c r="A79" s="7" t="s">
        <v>7</v>
      </c>
      <c r="B79" s="13">
        <f>SUM(B35:B75)</f>
        <v>372</v>
      </c>
      <c r="C79" s="15">
        <f t="shared" ref="C79:E79" si="11">SUM(C35:C75)</f>
        <v>369</v>
      </c>
      <c r="D79" s="15">
        <f t="shared" si="11"/>
        <v>993</v>
      </c>
      <c r="E79" s="15">
        <f t="shared" si="11"/>
        <v>977</v>
      </c>
      <c r="F79" s="13">
        <f>SUM(F35:F78)</f>
        <v>1375</v>
      </c>
      <c r="G79" s="13">
        <f>SUM(G35:G78)</f>
        <v>1356</v>
      </c>
      <c r="H79" s="9" t="s">
        <v>2</v>
      </c>
      <c r="I79" s="11">
        <v>19</v>
      </c>
      <c r="J79" s="16"/>
      <c r="K79" s="16"/>
      <c r="L79" s="16"/>
    </row>
    <row r="80" spans="1:12" ht="27.6">
      <c r="A80" s="8" t="s">
        <v>8</v>
      </c>
      <c r="B80" s="65">
        <f>G79</f>
        <v>1356</v>
      </c>
      <c r="C80" s="66"/>
      <c r="D80" s="66"/>
      <c r="E80" s="66"/>
      <c r="F80" s="66"/>
      <c r="G80" s="66"/>
      <c r="H80" s="66"/>
      <c r="I80" s="67"/>
      <c r="J80" s="16"/>
      <c r="K80" s="16"/>
      <c r="L80" s="16"/>
    </row>
  </sheetData>
  <mergeCells count="148">
    <mergeCell ref="H77:I77"/>
    <mergeCell ref="H75:I75"/>
    <mergeCell ref="E72:E73"/>
    <mergeCell ref="D74:D75"/>
    <mergeCell ref="E74:E75"/>
    <mergeCell ref="F74:F75"/>
    <mergeCell ref="G74:G75"/>
    <mergeCell ref="F72:F73"/>
    <mergeCell ref="G72:G73"/>
    <mergeCell ref="A68:A69"/>
    <mergeCell ref="E68:E69"/>
    <mergeCell ref="F68:F69"/>
    <mergeCell ref="G68:G69"/>
    <mergeCell ref="D72:D73"/>
    <mergeCell ref="A74:A75"/>
    <mergeCell ref="C5:C21"/>
    <mergeCell ref="H8:I8"/>
    <mergeCell ref="D5:D21"/>
    <mergeCell ref="E5:E21"/>
    <mergeCell ref="F5:F21"/>
    <mergeCell ref="H17:I17"/>
    <mergeCell ref="H18:I18"/>
    <mergeCell ref="A76:A78"/>
    <mergeCell ref="B76:B78"/>
    <mergeCell ref="C76:C78"/>
    <mergeCell ref="D76:D78"/>
    <mergeCell ref="E76:E78"/>
    <mergeCell ref="F76:F78"/>
    <mergeCell ref="H78:I78"/>
    <mergeCell ref="B74:B75"/>
    <mergeCell ref="C74:C75"/>
    <mergeCell ref="G76:G78"/>
    <mergeCell ref="B70:B71"/>
    <mergeCell ref="A70:A71"/>
    <mergeCell ref="B68:B69"/>
    <mergeCell ref="C68:C69"/>
    <mergeCell ref="D68:D69"/>
    <mergeCell ref="C72:C73"/>
    <mergeCell ref="H73:I73"/>
    <mergeCell ref="A72:A73"/>
    <mergeCell ref="B72:B73"/>
    <mergeCell ref="A1:I1"/>
    <mergeCell ref="A3:A4"/>
    <mergeCell ref="B3:C3"/>
    <mergeCell ref="D3:E3"/>
    <mergeCell ref="F3:G3"/>
    <mergeCell ref="H3:I4"/>
    <mergeCell ref="G5:G21"/>
    <mergeCell ref="H6:I6"/>
    <mergeCell ref="H7:I7"/>
    <mergeCell ref="H10:I10"/>
    <mergeCell ref="H11:I11"/>
    <mergeCell ref="H12:I12"/>
    <mergeCell ref="H13:I13"/>
    <mergeCell ref="H14:I14"/>
    <mergeCell ref="H21:I21"/>
    <mergeCell ref="A5:A21"/>
    <mergeCell ref="B5:B21"/>
    <mergeCell ref="H71:I71"/>
    <mergeCell ref="H67:I67"/>
    <mergeCell ref="H69:I69"/>
    <mergeCell ref="G53:G63"/>
    <mergeCell ref="H63:I63"/>
    <mergeCell ref="G66:G67"/>
    <mergeCell ref="H65:I65"/>
    <mergeCell ref="C70:C71"/>
    <mergeCell ref="D70:D71"/>
    <mergeCell ref="E70:E71"/>
    <mergeCell ref="F70:F71"/>
    <mergeCell ref="G70:G71"/>
    <mergeCell ref="B80:I80"/>
    <mergeCell ref="H47:I47"/>
    <mergeCell ref="H48:I48"/>
    <mergeCell ref="H37:I37"/>
    <mergeCell ref="G64:G65"/>
    <mergeCell ref="H49:I49"/>
    <mergeCell ref="H52:I52"/>
    <mergeCell ref="H54:I54"/>
    <mergeCell ref="H55:I55"/>
    <mergeCell ref="H56:I56"/>
    <mergeCell ref="H57:I57"/>
    <mergeCell ref="H58:I58"/>
    <mergeCell ref="K3:K4"/>
    <mergeCell ref="H32:I32"/>
    <mergeCell ref="H33:I33"/>
    <mergeCell ref="H34:I34"/>
    <mergeCell ref="E35:E52"/>
    <mergeCell ref="F35:F52"/>
    <mergeCell ref="G35:G52"/>
    <mergeCell ref="G22:G34"/>
    <mergeCell ref="H23:I23"/>
    <mergeCell ref="H24:I24"/>
    <mergeCell ref="H25:I25"/>
    <mergeCell ref="H26:I26"/>
    <mergeCell ref="H27:I27"/>
    <mergeCell ref="H28:I28"/>
    <mergeCell ref="H29:I29"/>
    <mergeCell ref="H30:I30"/>
    <mergeCell ref="H40:I40"/>
    <mergeCell ref="H45:I45"/>
    <mergeCell ref="H9:I9"/>
    <mergeCell ref="H19:I19"/>
    <mergeCell ref="H15:I15"/>
    <mergeCell ref="H16:I16"/>
    <mergeCell ref="H41:I41"/>
    <mergeCell ref="H42:I42"/>
    <mergeCell ref="A64:A65"/>
    <mergeCell ref="B64:B65"/>
    <mergeCell ref="C64:C65"/>
    <mergeCell ref="A66:A67"/>
    <mergeCell ref="B66:B67"/>
    <mergeCell ref="C53:C63"/>
    <mergeCell ref="D53:D63"/>
    <mergeCell ref="E53:E63"/>
    <mergeCell ref="F53:F63"/>
    <mergeCell ref="C66:C67"/>
    <mergeCell ref="D66:D67"/>
    <mergeCell ref="E66:E67"/>
    <mergeCell ref="F66:F67"/>
    <mergeCell ref="D64:D65"/>
    <mergeCell ref="A53:A63"/>
    <mergeCell ref="B53:B63"/>
    <mergeCell ref="E64:E65"/>
    <mergeCell ref="F64:F65"/>
    <mergeCell ref="A22:A34"/>
    <mergeCell ref="B22:B34"/>
    <mergeCell ref="C22:C34"/>
    <mergeCell ref="D22:D34"/>
    <mergeCell ref="H20:I20"/>
    <mergeCell ref="H51:I51"/>
    <mergeCell ref="H62:I62"/>
    <mergeCell ref="A35:A52"/>
    <mergeCell ref="B35:B52"/>
    <mergeCell ref="C35:C52"/>
    <mergeCell ref="H39:I39"/>
    <mergeCell ref="E22:E34"/>
    <mergeCell ref="F22:F34"/>
    <mergeCell ref="H50:I50"/>
    <mergeCell ref="H31:I31"/>
    <mergeCell ref="H38:I38"/>
    <mergeCell ref="D35:D52"/>
    <mergeCell ref="H44:I44"/>
    <mergeCell ref="H36:I36"/>
    <mergeCell ref="H43:I43"/>
    <mergeCell ref="H59:I59"/>
    <mergeCell ref="H60:I60"/>
    <mergeCell ref="H61:I61"/>
    <mergeCell ref="H46:I46"/>
  </mergeCells>
  <pageMargins left="0.31496062992125984" right="0.31496062992125984" top="0.35433070866141736" bottom="0.35433070866141736" header="0.31496062992125984" footer="0.31496062992125984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Учебный отдел</cp:lastModifiedBy>
  <cp:lastPrinted>2025-01-13T11:44:32Z</cp:lastPrinted>
  <dcterms:created xsi:type="dcterms:W3CDTF">2022-11-22T09:01:10Z</dcterms:created>
  <dcterms:modified xsi:type="dcterms:W3CDTF">2026-03-03T07:58:42Z</dcterms:modified>
</cp:coreProperties>
</file>